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192.168.0.67\аппарат\7 Петрунина М\Отчет обращения\2026\"/>
    </mc:Choice>
  </mc:AlternateContent>
  <xr:revisionPtr revIDLastSave="0" documentId="13_ncr:1_{6C5C5A3E-08F6-41F3-9722-93B6FFCCA6B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9" i="1" l="1"/>
  <c r="K49" i="1"/>
  <c r="J49" i="1"/>
  <c r="L41" i="1"/>
  <c r="L42" i="1"/>
  <c r="J42" i="1"/>
  <c r="J41" i="1"/>
  <c r="K41" i="1"/>
  <c r="K42" i="1"/>
  <c r="K24" i="1"/>
  <c r="J24" i="1"/>
  <c r="L24" i="1"/>
  <c r="L18" i="1"/>
  <c r="C18" i="1" l="1"/>
  <c r="C41" i="1"/>
  <c r="C24" i="1"/>
  <c r="C7" i="1" l="1"/>
  <c r="C5" i="1" s="1"/>
  <c r="D7" i="1"/>
  <c r="D5" i="1" s="1"/>
  <c r="E7" i="1"/>
  <c r="E5" i="1" s="1"/>
  <c r="F7" i="1"/>
  <c r="G7" i="1"/>
  <c r="G5" i="1" s="1"/>
  <c r="H7" i="1"/>
  <c r="I7" i="1"/>
  <c r="I5" i="1" s="1"/>
  <c r="J7" i="1"/>
  <c r="J5" i="1" s="1"/>
  <c r="K7" i="1"/>
  <c r="K5" i="1" s="1"/>
  <c r="L7" i="1"/>
  <c r="L5" i="1" s="1"/>
  <c r="L20" i="1"/>
  <c r="K20" i="1"/>
  <c r="J20" i="1"/>
  <c r="I20" i="1"/>
  <c r="H20" i="1"/>
  <c r="G20" i="1"/>
  <c r="F20" i="1"/>
  <c r="E20" i="1"/>
  <c r="D20" i="1"/>
  <c r="C20" i="1"/>
  <c r="L12" i="1"/>
  <c r="K12" i="1"/>
  <c r="J12" i="1"/>
  <c r="I12" i="1"/>
  <c r="H12" i="1"/>
  <c r="G12" i="1"/>
  <c r="F12" i="1"/>
  <c r="E12" i="1"/>
  <c r="D12" i="1"/>
  <c r="C12" i="1"/>
  <c r="H5" i="1"/>
  <c r="F5" i="1"/>
  <c r="G18" i="1" l="1"/>
  <c r="J18" i="1"/>
  <c r="I18" i="1"/>
  <c r="F18" i="1"/>
  <c r="D18" i="1"/>
  <c r="C49" i="1"/>
  <c r="E18" i="1"/>
  <c r="H18" i="1"/>
  <c r="K18" i="1"/>
</calcChain>
</file>

<file path=xl/sharedStrings.xml><?xml version="1.0" encoding="utf-8"?>
<sst xmlns="http://schemas.openxmlformats.org/spreadsheetml/2006/main" count="61" uniqueCount="61">
  <si>
    <t>№ п/п</t>
  </si>
  <si>
    <t>Тематика обращений по вопросам в соответствии с типовым общероссийским классификатором</t>
  </si>
  <si>
    <t>Всего поступило</t>
  </si>
  <si>
    <t>В том числе</t>
  </si>
  <si>
    <t>Сроки  рассмотрения обращений</t>
  </si>
  <si>
    <t>Результат рассмотрения</t>
  </si>
  <si>
    <t>коллек-тивных</t>
  </si>
  <si>
    <t>повторных</t>
  </si>
  <si>
    <t>из выше-стоящих и контрольных органов</t>
  </si>
  <si>
    <t>до 15 дней</t>
  </si>
  <si>
    <t>до 30 дней</t>
  </si>
  <si>
    <t>свыше 1 мес.</t>
  </si>
  <si>
    <t>положи-тельно</t>
  </si>
  <si>
    <t>отказано</t>
  </si>
  <si>
    <t>разъяснено</t>
  </si>
  <si>
    <r>
      <rPr>
        <b/>
        <sz val="10"/>
        <color theme="1"/>
        <rFont val="Times New Roman"/>
        <charset val="204"/>
      </rPr>
      <t>1</t>
    </r>
    <r>
      <rPr>
        <sz val="10"/>
        <color theme="1"/>
        <rFont val="Times New Roman"/>
        <charset val="204"/>
      </rPr>
      <t>.</t>
    </r>
    <r>
      <rPr>
        <b/>
        <sz val="10"/>
        <color theme="1"/>
        <rFont val="Times New Roman"/>
        <charset val="204"/>
      </rPr>
      <t xml:space="preserve"> Государство, общество, политика</t>
    </r>
  </si>
  <si>
    <t>Гражданское право</t>
  </si>
  <si>
    <t>Конституционный строй</t>
  </si>
  <si>
    <t>- местное самоуправление, работа должностных лиц</t>
  </si>
  <si>
    <t>- право на благоприятную окружающую среду</t>
  </si>
  <si>
    <t>- праздники</t>
  </si>
  <si>
    <t>Общественные и религиозные объединения</t>
  </si>
  <si>
    <t>2.  Социальная сфера</t>
  </si>
  <si>
    <t>Здравоохранение. Физическая культура и спорт. Туризм</t>
  </si>
  <si>
    <t>Образование. Наука. Культура</t>
  </si>
  <si>
    <t>Семья</t>
  </si>
  <si>
    <t>Социальное обеспечение и социальное страхование</t>
  </si>
  <si>
    <t>Труд и занятость населения</t>
  </si>
  <si>
    <t>3.  Экономика</t>
  </si>
  <si>
    <t>Информация и информатизация</t>
  </si>
  <si>
    <t>Природные ресурсы и охрана окружающей среды</t>
  </si>
  <si>
    <t>- лесное хозяйство и экология</t>
  </si>
  <si>
    <t>- преодоление последствий стихийных бедствий и ЧС</t>
  </si>
  <si>
    <t>Финансы</t>
  </si>
  <si>
    <t>Хозяйственная деятельность</t>
  </si>
  <si>
    <t>- бытовое обслуживание</t>
  </si>
  <si>
    <t>- благоустройство, обустройство придомовых территорий</t>
  </si>
  <si>
    <t>- газификация, водоснабжение, канализация и электрификация поселений</t>
  </si>
  <si>
    <t>- жилищное строительство на селе</t>
  </si>
  <si>
    <t>- промышленность</t>
  </si>
  <si>
    <t>- связь</t>
  </si>
  <si>
    <t>- сельское хозяйство</t>
  </si>
  <si>
    <t>- торговля</t>
  </si>
  <si>
    <t>- транспорт, установка и содержание остановок</t>
  </si>
  <si>
    <t>- эксплуатация и сохранность автомобильных дорог</t>
  </si>
  <si>
    <t>Оборона, безопасность, законность</t>
  </si>
  <si>
    <t>Безопасность и охрана правопорядка</t>
  </si>
  <si>
    <t>Оборона</t>
  </si>
  <si>
    <t>Правосудие</t>
  </si>
  <si>
    <t>Прокуратура. Органы юстиции. Адвокатура. Нотариат</t>
  </si>
  <si>
    <t>Жилищно-коммунальная сфера</t>
  </si>
  <si>
    <t>Жилище</t>
  </si>
  <si>
    <t>- жилищный фонд</t>
  </si>
  <si>
    <t>- коммунальное хозяйство</t>
  </si>
  <si>
    <t xml:space="preserve">- обеспечение граждан жилищем, пользование жилищным фондом, социальные гарантии в жилищной сфере </t>
  </si>
  <si>
    <t>- оплата строительства, содержание и ремонт жилья</t>
  </si>
  <si>
    <t>- разрешение жилищных споров. Ответственность за нарушение жилищного законодательства</t>
  </si>
  <si>
    <t>ИТОГО:</t>
  </si>
  <si>
    <t>земля</t>
  </si>
  <si>
    <t>Почие</t>
  </si>
  <si>
    <t xml:space="preserve">Сведения о количестве и тематике обращений граждан, поступивших в администрацию Анучинского муниципального округа за 6 мес.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</si>
</sst>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tabSelected="1" zoomScale="110" zoomScaleNormal="110" workbookViewId="0">
      <pane ySplit="4" topLeftCell="A5" activePane="bottomLeft" state="frozen"/>
      <selection pane="bottomLeft" activeCell="N6" sqref="N6"/>
    </sheetView>
  </sheetViews>
  <sheetFormatPr defaultColWidth="9" defaultRowHeight="15" x14ac:dyDescent="0.25"/>
  <cols>
    <col min="2" max="2" width="26.85546875" customWidth="1"/>
    <col min="4" max="4" width="10.5703125" customWidth="1"/>
    <col min="5" max="5" width="11.7109375" customWidth="1"/>
    <col min="6" max="6" width="15" customWidth="1"/>
    <col min="12" max="12" width="10.140625" customWidth="1"/>
  </cols>
  <sheetData>
    <row r="1" spans="1:12" ht="31.5" customHeight="1" x14ac:dyDescent="0.25">
      <c r="A1" s="5" t="s">
        <v>60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29.2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/>
      <c r="F2" s="8"/>
      <c r="G2" s="8" t="s">
        <v>4</v>
      </c>
      <c r="H2" s="8"/>
      <c r="I2" s="8"/>
      <c r="J2" s="8" t="s">
        <v>5</v>
      </c>
      <c r="K2" s="8"/>
      <c r="L2" s="8"/>
    </row>
    <row r="3" spans="1:12" ht="38.25" x14ac:dyDescent="0.25">
      <c r="A3" s="8"/>
      <c r="B3" s="8"/>
      <c r="C3" s="8"/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</row>
    <row r="4" spans="1:12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</row>
    <row r="5" spans="1:12" ht="25.5" customHeight="1" x14ac:dyDescent="0.25">
      <c r="A5" s="9" t="s">
        <v>15</v>
      </c>
      <c r="B5" s="9"/>
      <c r="C5" s="3">
        <f t="shared" ref="C5:L5" si="0">C6+C7+C11</f>
        <v>0</v>
      </c>
      <c r="D5" s="3">
        <f t="shared" si="0"/>
        <v>0</v>
      </c>
      <c r="E5" s="3">
        <f t="shared" si="0"/>
        <v>0</v>
      </c>
      <c r="F5" s="3">
        <f t="shared" si="0"/>
        <v>0</v>
      </c>
      <c r="G5" s="3">
        <f t="shared" si="0"/>
        <v>0</v>
      </c>
      <c r="H5" s="3">
        <f t="shared" si="0"/>
        <v>0</v>
      </c>
      <c r="I5" s="3">
        <f t="shared" si="0"/>
        <v>0</v>
      </c>
      <c r="J5" s="3">
        <f t="shared" si="0"/>
        <v>0</v>
      </c>
      <c r="K5" s="3">
        <f t="shared" si="0"/>
        <v>0</v>
      </c>
      <c r="L5" s="3">
        <f t="shared" si="0"/>
        <v>0</v>
      </c>
    </row>
    <row r="6" spans="1:12" x14ac:dyDescent="0.25">
      <c r="A6" s="4">
        <v>1.1000000000000001</v>
      </c>
      <c r="B6" s="4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4">
        <v>1.2</v>
      </c>
      <c r="B7" s="4" t="s">
        <v>17</v>
      </c>
      <c r="C7" s="1">
        <f>SUM(C8:C10)</f>
        <v>0</v>
      </c>
      <c r="D7" s="1">
        <f t="shared" ref="D7:L7" si="1">SUM(D8:D10)</f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  <c r="H7" s="1">
        <f t="shared" si="1"/>
        <v>0</v>
      </c>
      <c r="I7" s="1">
        <f t="shared" si="1"/>
        <v>0</v>
      </c>
      <c r="J7" s="1">
        <f t="shared" si="1"/>
        <v>0</v>
      </c>
      <c r="K7" s="1">
        <f t="shared" si="1"/>
        <v>0</v>
      </c>
      <c r="L7" s="1">
        <f t="shared" si="1"/>
        <v>0</v>
      </c>
    </row>
    <row r="8" spans="1:12" ht="25.5" x14ac:dyDescent="0.25">
      <c r="A8" s="4"/>
      <c r="B8" s="4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5.5" x14ac:dyDescent="0.25">
      <c r="A9" s="4"/>
      <c r="B9" s="4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4"/>
      <c r="B10" s="4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5.5" x14ac:dyDescent="0.25">
      <c r="A11" s="4">
        <v>1.3</v>
      </c>
      <c r="B11" s="4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9" t="s">
        <v>22</v>
      </c>
      <c r="B12" s="9"/>
      <c r="C12" s="3">
        <f>SUM(C13:C17)</f>
        <v>0</v>
      </c>
      <c r="D12" s="3">
        <f t="shared" ref="D12:L12" si="2">SUM(D13:D17)</f>
        <v>0</v>
      </c>
      <c r="E12" s="3">
        <f t="shared" si="2"/>
        <v>0</v>
      </c>
      <c r="F12" s="3">
        <f t="shared" si="2"/>
        <v>0</v>
      </c>
      <c r="G12" s="3">
        <f t="shared" si="2"/>
        <v>0</v>
      </c>
      <c r="H12" s="3">
        <f t="shared" si="2"/>
        <v>0</v>
      </c>
      <c r="I12" s="3">
        <f t="shared" si="2"/>
        <v>0</v>
      </c>
      <c r="J12" s="3">
        <f t="shared" si="2"/>
        <v>0</v>
      </c>
      <c r="K12" s="3">
        <f t="shared" si="2"/>
        <v>0</v>
      </c>
      <c r="L12" s="3">
        <f t="shared" si="2"/>
        <v>0</v>
      </c>
    </row>
    <row r="13" spans="1:12" ht="25.5" x14ac:dyDescent="0.25">
      <c r="A13" s="4">
        <v>2.1</v>
      </c>
      <c r="B13" s="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4">
        <v>2.2000000000000002</v>
      </c>
      <c r="B14" s="4" t="s">
        <v>24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4">
        <v>2.2999999999999998</v>
      </c>
      <c r="B15" s="4" t="s">
        <v>25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5.5" x14ac:dyDescent="0.25">
      <c r="A16" s="4">
        <v>2.4</v>
      </c>
      <c r="B16" s="4" t="s">
        <v>26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4">
        <v>2.5</v>
      </c>
      <c r="B17" s="4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9" t="s">
        <v>28</v>
      </c>
      <c r="B18" s="9"/>
      <c r="C18" s="3">
        <f>C19+C20+C23+C24+C22</f>
        <v>13</v>
      </c>
      <c r="D18" s="3">
        <f t="shared" ref="D18:L18" si="3">D19+D20+D23+D24</f>
        <v>1</v>
      </c>
      <c r="E18" s="3">
        <f t="shared" si="3"/>
        <v>0</v>
      </c>
      <c r="F18" s="3">
        <f t="shared" si="3"/>
        <v>0</v>
      </c>
      <c r="G18" s="3">
        <f t="shared" si="3"/>
        <v>0</v>
      </c>
      <c r="H18" s="3">
        <f t="shared" si="3"/>
        <v>0</v>
      </c>
      <c r="I18" s="3">
        <f t="shared" si="3"/>
        <v>0</v>
      </c>
      <c r="J18" s="3">
        <f t="shared" si="3"/>
        <v>5</v>
      </c>
      <c r="K18" s="3">
        <f t="shared" si="3"/>
        <v>1</v>
      </c>
      <c r="L18" s="3">
        <f>L19+L20+L23+L24</f>
        <v>7</v>
      </c>
    </row>
    <row r="19" spans="1:12" ht="25.5" x14ac:dyDescent="0.25">
      <c r="A19" s="4">
        <v>3.1</v>
      </c>
      <c r="B19" s="4" t="s">
        <v>29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5.5" x14ac:dyDescent="0.25">
      <c r="A20" s="4">
        <v>3.2</v>
      </c>
      <c r="B20" s="4" t="s">
        <v>30</v>
      </c>
      <c r="C20" s="1">
        <f t="shared" ref="C20:L20" si="4">SUM(C21:C22)</f>
        <v>2</v>
      </c>
      <c r="D20" s="1">
        <f t="shared" si="4"/>
        <v>1</v>
      </c>
      <c r="E20" s="1">
        <f t="shared" si="4"/>
        <v>0</v>
      </c>
      <c r="F20" s="1">
        <f t="shared" si="4"/>
        <v>0</v>
      </c>
      <c r="G20" s="1">
        <f t="shared" si="4"/>
        <v>0</v>
      </c>
      <c r="H20" s="1">
        <f t="shared" si="4"/>
        <v>0</v>
      </c>
      <c r="I20" s="1">
        <f t="shared" si="4"/>
        <v>0</v>
      </c>
      <c r="J20" s="1">
        <f t="shared" si="4"/>
        <v>0</v>
      </c>
      <c r="K20" s="1">
        <f t="shared" si="4"/>
        <v>0</v>
      </c>
      <c r="L20" s="1">
        <f t="shared" si="4"/>
        <v>2</v>
      </c>
    </row>
    <row r="21" spans="1:12" x14ac:dyDescent="0.25">
      <c r="A21" s="4"/>
      <c r="B21" s="4" t="s">
        <v>31</v>
      </c>
      <c r="C21" s="1">
        <v>2</v>
      </c>
      <c r="D21" s="1">
        <v>1</v>
      </c>
      <c r="E21" s="1"/>
      <c r="F21" s="1"/>
      <c r="G21" s="1"/>
      <c r="H21" s="1"/>
      <c r="I21" s="1"/>
      <c r="J21" s="1"/>
      <c r="K21" s="1"/>
      <c r="L21" s="1">
        <v>2</v>
      </c>
    </row>
    <row r="22" spans="1:12" ht="25.5" x14ac:dyDescent="0.25">
      <c r="A22" s="4"/>
      <c r="B22" s="4" t="s">
        <v>32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4">
        <v>3.3</v>
      </c>
      <c r="B23" s="4" t="s">
        <v>33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4">
        <v>3.4</v>
      </c>
      <c r="B24" s="4" t="s">
        <v>34</v>
      </c>
      <c r="C24" s="1">
        <f>C26+C27+C28+C29+C30+C31+C32+C33+C34+C35</f>
        <v>11</v>
      </c>
      <c r="D24" s="1"/>
      <c r="E24" s="1"/>
      <c r="F24" s="1"/>
      <c r="G24" s="1"/>
      <c r="H24" s="1"/>
      <c r="I24" s="1"/>
      <c r="J24" s="1">
        <f>J25+J26+J27+J28+J29+J30+J31+J32+J33+J34+J35</f>
        <v>5</v>
      </c>
      <c r="K24" s="1">
        <f>K25+K26+K27+K28+K29+K30+K31+K32+K33+K34+K35</f>
        <v>1</v>
      </c>
      <c r="L24" s="1">
        <f>L25+L26+L27+L28+L29+L30+L31+L32+L33+L34+L35</f>
        <v>5</v>
      </c>
    </row>
    <row r="25" spans="1:12" x14ac:dyDescent="0.25">
      <c r="A25" s="4"/>
      <c r="B25" s="4" t="s">
        <v>35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38.25" x14ac:dyDescent="0.25">
      <c r="A26" s="4"/>
      <c r="B26" s="4" t="s">
        <v>36</v>
      </c>
      <c r="C26" s="1">
        <v>2</v>
      </c>
      <c r="D26" s="1"/>
      <c r="E26" s="1"/>
      <c r="F26" s="1"/>
      <c r="G26" s="1"/>
      <c r="H26" s="1"/>
      <c r="I26" s="1"/>
      <c r="J26" s="1">
        <v>1</v>
      </c>
      <c r="K26" s="1">
        <v>1</v>
      </c>
      <c r="L26" s="1"/>
    </row>
    <row r="27" spans="1:12" ht="38.25" x14ac:dyDescent="0.25">
      <c r="A27" s="4"/>
      <c r="B27" s="4" t="s">
        <v>37</v>
      </c>
      <c r="C27" s="1">
        <v>1</v>
      </c>
      <c r="D27" s="1">
        <v>1</v>
      </c>
      <c r="E27" s="1"/>
      <c r="F27" s="1"/>
      <c r="G27" s="1"/>
      <c r="H27" s="1"/>
      <c r="I27" s="1"/>
      <c r="J27" s="1"/>
      <c r="K27" s="1"/>
      <c r="L27" s="1">
        <v>1</v>
      </c>
    </row>
    <row r="28" spans="1:12" ht="25.5" x14ac:dyDescent="0.25">
      <c r="A28" s="4"/>
      <c r="B28" s="4" t="s">
        <v>38</v>
      </c>
      <c r="C28" s="1">
        <v>2</v>
      </c>
      <c r="D28" s="1">
        <v>2</v>
      </c>
      <c r="E28" s="1"/>
      <c r="F28" s="1"/>
      <c r="G28" s="1"/>
      <c r="H28" s="1"/>
      <c r="I28" s="1"/>
      <c r="J28" s="1"/>
      <c r="K28" s="1"/>
      <c r="L28" s="1">
        <v>2</v>
      </c>
    </row>
    <row r="29" spans="1:12" x14ac:dyDescent="0.25">
      <c r="A29" s="4"/>
      <c r="B29" s="4" t="s">
        <v>39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4"/>
      <c r="B30" s="4" t="s">
        <v>40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4"/>
      <c r="B31" s="4" t="s">
        <v>41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4"/>
      <c r="B32" s="4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4"/>
      <c r="B33" s="4" t="s">
        <v>42</v>
      </c>
      <c r="C33" s="1">
        <v>1</v>
      </c>
      <c r="D33" s="1"/>
      <c r="E33" s="1"/>
      <c r="F33" s="1"/>
      <c r="G33" s="1"/>
      <c r="H33" s="1"/>
      <c r="I33" s="1"/>
      <c r="J33" s="1"/>
      <c r="K33" s="1"/>
      <c r="L33" s="1">
        <v>1</v>
      </c>
    </row>
    <row r="34" spans="1:12" ht="25.5" x14ac:dyDescent="0.25">
      <c r="A34" s="4"/>
      <c r="B34" s="4" t="s">
        <v>43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5.5" x14ac:dyDescent="0.25">
      <c r="A35" s="4"/>
      <c r="B35" s="4" t="s">
        <v>44</v>
      </c>
      <c r="C35" s="1">
        <v>5</v>
      </c>
      <c r="D35" s="1"/>
      <c r="E35" s="1"/>
      <c r="F35" s="1"/>
      <c r="G35" s="1"/>
      <c r="H35" s="1"/>
      <c r="I35" s="1"/>
      <c r="J35" s="1">
        <v>4</v>
      </c>
      <c r="K35" s="1"/>
      <c r="L35" s="1">
        <v>1</v>
      </c>
    </row>
    <row r="36" spans="1:12" ht="25.5" x14ac:dyDescent="0.25">
      <c r="A36" s="2">
        <v>4</v>
      </c>
      <c r="B36" s="2" t="s">
        <v>45</v>
      </c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25.5" x14ac:dyDescent="0.25">
      <c r="A37" s="4">
        <v>4.0999999999999996</v>
      </c>
      <c r="B37" s="4" t="s">
        <v>46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4">
        <v>4.2</v>
      </c>
      <c r="B38" s="4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4">
        <v>4.3</v>
      </c>
      <c r="B39" s="4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5.5" x14ac:dyDescent="0.25">
      <c r="A40" s="4">
        <v>4.4000000000000004</v>
      </c>
      <c r="B40" s="4" t="s">
        <v>49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5.5" x14ac:dyDescent="0.25">
      <c r="A41" s="4">
        <v>5</v>
      </c>
      <c r="B41" s="2" t="s">
        <v>50</v>
      </c>
      <c r="C41" s="3">
        <f>SUM(C42:C47)</f>
        <v>3</v>
      </c>
      <c r="D41" s="3"/>
      <c r="E41" s="3"/>
      <c r="F41" s="3"/>
      <c r="G41" s="3"/>
      <c r="H41" s="3"/>
      <c r="I41" s="3"/>
      <c r="J41" s="3">
        <f>J42</f>
        <v>0</v>
      </c>
      <c r="K41" s="3">
        <f>K42</f>
        <v>0</v>
      </c>
      <c r="L41" s="3">
        <f>L42</f>
        <v>3</v>
      </c>
    </row>
    <row r="42" spans="1:12" x14ac:dyDescent="0.25">
      <c r="A42" s="4">
        <v>5.0999999999999996</v>
      </c>
      <c r="B42" s="4" t="s">
        <v>51</v>
      </c>
      <c r="C42" s="1"/>
      <c r="D42" s="1"/>
      <c r="E42" s="1"/>
      <c r="F42" s="1"/>
      <c r="G42" s="1"/>
      <c r="H42" s="1"/>
      <c r="I42" s="1"/>
      <c r="J42" s="1">
        <f>J43+J44+J45+J46+J47</f>
        <v>0</v>
      </c>
      <c r="K42" s="1">
        <f>K43+K45+K44+K46+K47</f>
        <v>0</v>
      </c>
      <c r="L42" s="1">
        <f>L43+L44+L45+L46+L47</f>
        <v>3</v>
      </c>
    </row>
    <row r="43" spans="1:12" x14ac:dyDescent="0.25">
      <c r="A43" s="4"/>
      <c r="B43" s="4" t="s">
        <v>52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4"/>
      <c r="B44" s="4" t="s">
        <v>53</v>
      </c>
      <c r="C44" s="1">
        <v>1</v>
      </c>
      <c r="D44" s="1">
        <v>1</v>
      </c>
      <c r="E44" s="1"/>
      <c r="F44" s="1"/>
      <c r="G44" s="1"/>
      <c r="H44" s="1"/>
      <c r="I44" s="1"/>
      <c r="J44" s="1"/>
      <c r="K44" s="1"/>
      <c r="L44" s="1">
        <v>1</v>
      </c>
    </row>
    <row r="45" spans="1:12" ht="63.75" x14ac:dyDescent="0.25">
      <c r="A45" s="4"/>
      <c r="B45" s="4" t="s">
        <v>54</v>
      </c>
      <c r="C45" s="1">
        <v>1</v>
      </c>
      <c r="D45" s="1"/>
      <c r="E45" s="1"/>
      <c r="F45" s="1"/>
      <c r="G45" s="1"/>
      <c r="H45" s="1"/>
      <c r="I45" s="1"/>
      <c r="J45" s="1"/>
      <c r="K45" s="1"/>
      <c r="L45" s="1">
        <v>1</v>
      </c>
    </row>
    <row r="46" spans="1:12" ht="25.5" x14ac:dyDescent="0.25">
      <c r="A46" s="4"/>
      <c r="B46" s="4" t="s">
        <v>55</v>
      </c>
      <c r="C46" s="1">
        <v>1</v>
      </c>
      <c r="D46" s="1"/>
      <c r="E46" s="1"/>
      <c r="F46" s="1"/>
      <c r="G46" s="1"/>
      <c r="H46" s="1"/>
      <c r="I46" s="1"/>
      <c r="J46" s="1"/>
      <c r="K46" s="1"/>
      <c r="L46" s="1">
        <v>1</v>
      </c>
    </row>
    <row r="47" spans="1:12" ht="51" x14ac:dyDescent="0.25">
      <c r="A47" s="4"/>
      <c r="B47" s="4" t="s">
        <v>56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4">
        <v>6</v>
      </c>
      <c r="B48" s="4" t="s">
        <v>59</v>
      </c>
      <c r="C48" s="1">
        <v>19</v>
      </c>
      <c r="D48" s="1"/>
      <c r="E48" s="1"/>
      <c r="F48" s="1"/>
      <c r="G48" s="1"/>
      <c r="H48" s="1"/>
      <c r="I48" s="1"/>
      <c r="J48" s="1">
        <v>4</v>
      </c>
      <c r="K48" s="1">
        <v>2</v>
      </c>
      <c r="L48" s="1">
        <v>13</v>
      </c>
    </row>
    <row r="49" spans="1:12" x14ac:dyDescent="0.25">
      <c r="A49" s="10" t="s">
        <v>57</v>
      </c>
      <c r="B49" s="10"/>
      <c r="C49" s="3">
        <f>C5+C12+C18+C36+C41+C48</f>
        <v>35</v>
      </c>
      <c r="D49" s="3"/>
      <c r="E49" s="3"/>
      <c r="F49" s="3"/>
      <c r="G49" s="3"/>
      <c r="H49" s="3"/>
      <c r="I49" s="3"/>
      <c r="J49" s="3">
        <f>J5+J12+J18+J41+J48</f>
        <v>9</v>
      </c>
      <c r="K49" s="3">
        <f>K5+K12+K18+K41+K48</f>
        <v>3</v>
      </c>
      <c r="L49" s="3">
        <f>L5+L12+L18+L41+L48</f>
        <v>23</v>
      </c>
    </row>
  </sheetData>
  <mergeCells count="11">
    <mergeCell ref="A12:B12"/>
    <mergeCell ref="A18:B18"/>
    <mergeCell ref="A49:B49"/>
    <mergeCell ref="A2:A3"/>
    <mergeCell ref="B2:B3"/>
    <mergeCell ref="A1:L1"/>
    <mergeCell ref="D2:F2"/>
    <mergeCell ref="G2:I2"/>
    <mergeCell ref="J2:L2"/>
    <mergeCell ref="A5:B5"/>
    <mergeCell ref="C2:C3"/>
  </mergeCells>
  <pageMargins left="0.25" right="0.25" top="0.75" bottom="0.75" header="0.3" footer="0.3"/>
  <pageSetup paperSize="9" scale="6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ODPG</dc:creator>
  <cp:lastModifiedBy>Татьяна Н. Малявка</cp:lastModifiedBy>
  <cp:lastPrinted>2026-01-27T06:00:41Z</cp:lastPrinted>
  <dcterms:created xsi:type="dcterms:W3CDTF">2014-06-25T22:57:00Z</dcterms:created>
  <dcterms:modified xsi:type="dcterms:W3CDTF">2026-07-31T04:24:19Z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848FF78223CF48BDB7DABAA2087025DD_13</vt:lpwstr>
  </property>
  <property fmtid="{D5CDD505-2E9C-101B-9397-08002B2CF9AE}" pid="3" name="KSOProductBuildVer">
    <vt:lpwstr>1049-12.2.0.13266</vt:lpwstr>
  </property>
</Properties>
</file>