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2026\документы к проекту\"/>
    </mc:Choice>
  </mc:AlternateContent>
  <xr:revisionPtr revIDLastSave="0" documentId="13_ncr:1_{E9EC3FD5-F0F2-49FF-A6C6-29C2243C2F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="1"/>
</workbook>
</file>

<file path=xl/calcChain.xml><?xml version="1.0" encoding="utf-8"?>
<calcChain xmlns="http://schemas.openxmlformats.org/spreadsheetml/2006/main">
  <c r="N21" i="1" l="1"/>
  <c r="N20" i="1"/>
  <c r="M21" i="1"/>
  <c r="M20" i="1"/>
  <c r="N18" i="1"/>
  <c r="N16" i="1"/>
  <c r="M18" i="1"/>
  <c r="M16" i="1"/>
  <c r="J18" i="1"/>
  <c r="N13" i="1"/>
  <c r="N12" i="1"/>
  <c r="N10" i="1"/>
  <c r="N5" i="1"/>
  <c r="M10" i="1"/>
  <c r="G6" i="1"/>
  <c r="F6" i="1"/>
  <c r="K18" i="1"/>
  <c r="P18" i="1"/>
  <c r="O18" i="1"/>
  <c r="L18" i="1"/>
  <c r="G10" i="1"/>
  <c r="F10" i="1"/>
  <c r="G17" i="1" l="1"/>
  <c r="G16" i="1"/>
  <c r="F20" i="1"/>
  <c r="G20" i="1" s="1"/>
  <c r="F17" i="1"/>
  <c r="F16" i="1"/>
  <c r="M12" i="1"/>
  <c r="M5" i="1"/>
  <c r="G7" i="1"/>
  <c r="G8" i="1"/>
  <c r="G9" i="1"/>
  <c r="G11" i="1"/>
  <c r="G12" i="1"/>
  <c r="G5" i="1"/>
  <c r="F7" i="1"/>
  <c r="F8" i="1"/>
  <c r="F9" i="1"/>
  <c r="F11" i="1"/>
  <c r="F12" i="1"/>
  <c r="F5" i="1"/>
  <c r="L13" i="1"/>
  <c r="K21" i="1" l="1"/>
  <c r="L21" i="1"/>
  <c r="O21" i="1"/>
  <c r="P21" i="1"/>
  <c r="J21" i="1"/>
  <c r="P13" i="1"/>
  <c r="O13" i="1"/>
  <c r="K13" i="1" l="1"/>
  <c r="J13" i="1"/>
  <c r="M13" i="1" s="1"/>
</calcChain>
</file>

<file path=xl/sharedStrings.xml><?xml version="1.0" encoding="utf-8"?>
<sst xmlns="http://schemas.openxmlformats.org/spreadsheetml/2006/main" count="73" uniqueCount="40">
  <si>
    <t>Объем муниципальной услуги (работы)</t>
  </si>
  <si>
    <t>Итого по ведомству:</t>
  </si>
  <si>
    <t>X</t>
  </si>
  <si>
    <t>Наименование муниципальной услуги (работы), показателей/ Наименование показателей</t>
  </si>
  <si>
    <t>Реализация основных общеобразовательных программ основного общего образования(чел)</t>
  </si>
  <si>
    <t>Реализация основных общеобразовательных программ среднего общего образования(чел)</t>
  </si>
  <si>
    <t>Администрация Анучинского муниципального округа</t>
  </si>
  <si>
    <t>Выпуск газеты:</t>
  </si>
  <si>
    <t>Тираж (штук)</t>
  </si>
  <si>
    <t>Количество номеров (штук)</t>
  </si>
  <si>
    <t>Казенное учреждение Муниципальный орган управления образованием Анучинского муниципального округа</t>
  </si>
  <si>
    <t>Автономное учреждение "Центр питания"</t>
  </si>
  <si>
    <t>Итого по ведомству</t>
  </si>
  <si>
    <t>Организация питания школьников (чел.)</t>
  </si>
  <si>
    <t>2026г (прогноз)</t>
  </si>
  <si>
    <t>объем субсидий на выполнение муниципального задания на оказание муниципальной услуги (выполнения работы),  тыс.рублей</t>
  </si>
  <si>
    <t>Реализация дополнительных общеразвивающих программ (чел.- час.)</t>
  </si>
  <si>
    <t>2027г (прогноз)</t>
  </si>
  <si>
    <t>2024г (факт)</t>
  </si>
  <si>
    <t>2025г (оценка)</t>
  </si>
  <si>
    <t>% 2026г к 2024г</t>
  </si>
  <si>
    <t>% 2026г к 2025г</t>
  </si>
  <si>
    <t>2028г (прогноз)</t>
  </si>
  <si>
    <t>Реализация основных общеобразовательных программ дошкольного образования (дошкольные группы при школах) (чел)</t>
  </si>
  <si>
    <t>Присмотр и уход(дошкольные группы при школах) (чел.- дней)</t>
  </si>
  <si>
    <t>Реализация основных общеобразовательных программ начального общего образования(чел)</t>
  </si>
  <si>
    <t>Реализация основных общеобразовательных программ (детские сады) чел.</t>
  </si>
  <si>
    <t>Присмотр и уход (детские сады) (чел.- дней)</t>
  </si>
  <si>
    <t>Сведения о выполнении муниципальными бюджетными  учреждениями муниципальных заданий на оказание муниципальных услуг (выполнение работ) на 2026 - 2028 годы</t>
  </si>
  <si>
    <t>10</t>
  </si>
  <si>
    <t>1800</t>
  </si>
  <si>
    <t>580</t>
  </si>
  <si>
    <t>610</t>
  </si>
  <si>
    <t>690</t>
  </si>
  <si>
    <t>715</t>
  </si>
  <si>
    <t>90</t>
  </si>
  <si>
    <t>95</t>
  </si>
  <si>
    <t>340</t>
  </si>
  <si>
    <t>50000</t>
  </si>
  <si>
    <t>61000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</si>
</sst>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2" fontId="1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7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0" fillId="2" borderId="0" xfId="0" applyFill="1" applyAlignment="1">
      <alignment horizontal="left" indent="2"/>
    </xf>
    <xf numFmtId="0" fontId="4" fillId="2" borderId="0" xfId="0" applyFont="1" applyFill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right" vertical="top"/>
    </xf>
    <xf numFmtId="2" fontId="1" fillId="3" borderId="1" xfId="0" applyNumberFormat="1" applyFont="1" applyFill="1" applyBorder="1" applyAlignment="1">
      <alignment horizontal="center" vertical="top"/>
    </xf>
    <xf numFmtId="2" fontId="1" fillId="3" borderId="1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 wrapText="1"/>
    </xf>
    <xf numFmtId="2" fontId="2" fillId="3" borderId="15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1" fillId="3" borderId="7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zoomScale="70" zoomScaleNormal="70" workbookViewId="0">
      <selection activeCell="V27" sqref="V27"/>
    </sheetView>
  </sheetViews>
  <sheetFormatPr defaultRowHeight="15" x14ac:dyDescent="0.25"/>
  <cols>
    <col min="1" max="2" width="26.140625" customWidth="1"/>
    <col min="3" max="3" width="11.140625" style="27" customWidth="1"/>
    <col min="4" max="4" width="12.42578125" customWidth="1"/>
    <col min="5" max="5" width="13.28515625" customWidth="1"/>
    <col min="6" max="6" width="14.7109375" customWidth="1"/>
    <col min="7" max="7" width="16.140625" customWidth="1"/>
    <col min="8" max="8" width="15.5703125" customWidth="1"/>
    <col min="9" max="9" width="14.42578125" customWidth="1"/>
    <col min="10" max="10" width="13.85546875" style="27" customWidth="1"/>
    <col min="11" max="11" width="17.140625" customWidth="1"/>
    <col min="12" max="12" width="26.140625" customWidth="1"/>
    <col min="13" max="13" width="12.5703125" customWidth="1"/>
    <col min="14" max="14" width="12.42578125" customWidth="1"/>
    <col min="15" max="15" width="18.42578125" customWidth="1"/>
    <col min="16" max="16" width="17.140625" customWidth="1"/>
  </cols>
  <sheetData>
    <row r="1" spans="1:16" ht="43.5" customHeight="1" thickBot="1" x14ac:dyDescent="0.3">
      <c r="A1" s="63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2" customFormat="1" ht="54" customHeight="1" x14ac:dyDescent="0.25">
      <c r="A2" s="38" t="s">
        <v>3</v>
      </c>
      <c r="B2" s="39"/>
      <c r="C2" s="35" t="s">
        <v>0</v>
      </c>
      <c r="D2" s="36"/>
      <c r="E2" s="36"/>
      <c r="F2" s="36"/>
      <c r="G2" s="36"/>
      <c r="H2" s="36"/>
      <c r="I2" s="37"/>
      <c r="J2" s="42" t="s">
        <v>15</v>
      </c>
      <c r="K2" s="42"/>
      <c r="L2" s="42"/>
      <c r="M2" s="42"/>
      <c r="N2" s="42"/>
      <c r="O2" s="42"/>
      <c r="P2" s="42"/>
    </row>
    <row r="3" spans="1:16" ht="31.5" x14ac:dyDescent="0.25">
      <c r="A3" s="40"/>
      <c r="B3" s="41"/>
      <c r="C3" s="21" t="s">
        <v>18</v>
      </c>
      <c r="D3" s="1" t="s">
        <v>19</v>
      </c>
      <c r="E3" s="1" t="s">
        <v>14</v>
      </c>
      <c r="F3" s="1" t="s">
        <v>20</v>
      </c>
      <c r="G3" s="1" t="s">
        <v>21</v>
      </c>
      <c r="H3" s="1" t="s">
        <v>17</v>
      </c>
      <c r="I3" s="1" t="s">
        <v>22</v>
      </c>
      <c r="J3" s="21" t="s">
        <v>18</v>
      </c>
      <c r="K3" s="1" t="s">
        <v>19</v>
      </c>
      <c r="L3" s="1" t="s">
        <v>14</v>
      </c>
      <c r="M3" s="1" t="s">
        <v>20</v>
      </c>
      <c r="N3" s="1" t="s">
        <v>21</v>
      </c>
      <c r="O3" s="1" t="s">
        <v>17</v>
      </c>
      <c r="P3" s="1" t="s">
        <v>22</v>
      </c>
    </row>
    <row r="4" spans="1:16" ht="16.5" customHeight="1" x14ac:dyDescent="0.25">
      <c r="A4" s="43" t="s">
        <v>10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ht="54.75" customHeight="1" x14ac:dyDescent="0.25">
      <c r="A5" s="46" t="s">
        <v>23</v>
      </c>
      <c r="B5" s="47"/>
      <c r="C5" s="22">
        <v>15</v>
      </c>
      <c r="D5" s="12">
        <v>11</v>
      </c>
      <c r="E5" s="12">
        <v>10</v>
      </c>
      <c r="F5" s="8">
        <f>SUM((E5/C5))*100</f>
        <v>66.666666666666657</v>
      </c>
      <c r="G5" s="8">
        <f>((E5/D5))*100</f>
        <v>90.909090909090907</v>
      </c>
      <c r="H5" s="14" t="s">
        <v>29</v>
      </c>
      <c r="I5" s="14" t="s">
        <v>29</v>
      </c>
      <c r="J5" s="54">
        <v>241759.6</v>
      </c>
      <c r="K5" s="55">
        <v>277737.71600000001</v>
      </c>
      <c r="L5" s="55">
        <v>310659.185</v>
      </c>
      <c r="M5" s="62">
        <f>SUM((L5/J5))*100</f>
        <v>128.49921368169041</v>
      </c>
      <c r="N5" s="62">
        <f>SUM((L5/K5)*100)</f>
        <v>111.85343837133016</v>
      </c>
      <c r="O5" s="55">
        <v>310659.185</v>
      </c>
      <c r="P5" s="55">
        <v>310659.185</v>
      </c>
    </row>
    <row r="6" spans="1:16" ht="35.25" customHeight="1" x14ac:dyDescent="0.25">
      <c r="A6" s="52" t="s">
        <v>24</v>
      </c>
      <c r="B6" s="53"/>
      <c r="C6" s="22">
        <v>2209</v>
      </c>
      <c r="D6" s="13">
        <v>1200</v>
      </c>
      <c r="E6" s="13">
        <v>1800</v>
      </c>
      <c r="F6" s="8">
        <f>SUM((E6/C6))*100</f>
        <v>81.484834766862832</v>
      </c>
      <c r="G6" s="8">
        <f>((E6/D6))*100</f>
        <v>150</v>
      </c>
      <c r="H6" s="15" t="s">
        <v>30</v>
      </c>
      <c r="I6" s="15" t="s">
        <v>30</v>
      </c>
      <c r="J6" s="54"/>
      <c r="K6" s="55"/>
      <c r="L6" s="55"/>
      <c r="M6" s="62"/>
      <c r="N6" s="62"/>
      <c r="O6" s="55"/>
      <c r="P6" s="55"/>
    </row>
    <row r="7" spans="1:16" ht="36.75" customHeight="1" x14ac:dyDescent="0.25">
      <c r="A7" s="46" t="s">
        <v>25</v>
      </c>
      <c r="B7" s="47"/>
      <c r="C7" s="22">
        <v>548</v>
      </c>
      <c r="D7" s="13">
        <v>552</v>
      </c>
      <c r="E7" s="13">
        <v>559</v>
      </c>
      <c r="F7" s="8">
        <f t="shared" ref="F7:F12" si="0">SUM((E7/C7))*100</f>
        <v>102.00729927007299</v>
      </c>
      <c r="G7" s="8">
        <f t="shared" ref="G7:G12" si="1">((E7/D7))*100</f>
        <v>101.26811594202898</v>
      </c>
      <c r="H7" s="15" t="s">
        <v>31</v>
      </c>
      <c r="I7" s="15" t="s">
        <v>32</v>
      </c>
      <c r="J7" s="54"/>
      <c r="K7" s="55"/>
      <c r="L7" s="55"/>
      <c r="M7" s="62"/>
      <c r="N7" s="62"/>
      <c r="O7" s="55"/>
      <c r="P7" s="55"/>
    </row>
    <row r="8" spans="1:16" ht="34.5" customHeight="1" x14ac:dyDescent="0.25">
      <c r="A8" s="46" t="s">
        <v>4</v>
      </c>
      <c r="B8" s="47"/>
      <c r="C8" s="22">
        <v>656</v>
      </c>
      <c r="D8" s="12">
        <v>649</v>
      </c>
      <c r="E8" s="12">
        <v>666</v>
      </c>
      <c r="F8" s="8">
        <f t="shared" si="0"/>
        <v>101.52439024390243</v>
      </c>
      <c r="G8" s="8">
        <f t="shared" si="1"/>
        <v>102.61941448382126</v>
      </c>
      <c r="H8" s="15" t="s">
        <v>33</v>
      </c>
      <c r="I8" s="15" t="s">
        <v>34</v>
      </c>
      <c r="J8" s="54"/>
      <c r="K8" s="55"/>
      <c r="L8" s="55"/>
      <c r="M8" s="62"/>
      <c r="N8" s="62"/>
      <c r="O8" s="55"/>
      <c r="P8" s="55"/>
    </row>
    <row r="9" spans="1:16" ht="31.5" customHeight="1" x14ac:dyDescent="0.25">
      <c r="A9" s="46" t="s">
        <v>5</v>
      </c>
      <c r="B9" s="47"/>
      <c r="C9" s="22">
        <v>77</v>
      </c>
      <c r="D9" s="12">
        <v>78</v>
      </c>
      <c r="E9" s="12">
        <v>86</v>
      </c>
      <c r="F9" s="8">
        <f t="shared" si="0"/>
        <v>111.68831168831169</v>
      </c>
      <c r="G9" s="8">
        <f t="shared" si="1"/>
        <v>110.25641025641026</v>
      </c>
      <c r="H9" s="15" t="s">
        <v>35</v>
      </c>
      <c r="I9" s="15" t="s">
        <v>36</v>
      </c>
      <c r="J9" s="54"/>
      <c r="K9" s="55"/>
      <c r="L9" s="55"/>
      <c r="M9" s="62"/>
      <c r="N9" s="62"/>
      <c r="O9" s="55"/>
      <c r="P9" s="55"/>
    </row>
    <row r="10" spans="1:16" ht="31.5" customHeight="1" x14ac:dyDescent="0.25">
      <c r="A10" s="52" t="s">
        <v>26</v>
      </c>
      <c r="B10" s="53"/>
      <c r="C10" s="22">
        <v>335</v>
      </c>
      <c r="D10" s="12">
        <v>340</v>
      </c>
      <c r="E10" s="12">
        <v>340</v>
      </c>
      <c r="F10" s="8">
        <f t="shared" si="0"/>
        <v>101.49253731343283</v>
      </c>
      <c r="G10" s="8">
        <f t="shared" si="1"/>
        <v>100</v>
      </c>
      <c r="H10" s="15" t="s">
        <v>37</v>
      </c>
      <c r="I10" s="15" t="s">
        <v>37</v>
      </c>
      <c r="J10" s="58">
        <v>89569.2</v>
      </c>
      <c r="K10" s="60">
        <v>116268.5</v>
      </c>
      <c r="L10" s="60">
        <v>127168.83100000001</v>
      </c>
      <c r="M10" s="56">
        <f>SUM((L10/J10)*100)</f>
        <v>141.97830392590311</v>
      </c>
      <c r="N10" s="56">
        <f>SUM((L10/K10)*100)</f>
        <v>109.37513685994058</v>
      </c>
      <c r="O10" s="60">
        <v>127168.83</v>
      </c>
      <c r="P10" s="60">
        <v>127168.83100000001</v>
      </c>
    </row>
    <row r="11" spans="1:16" ht="18.75" x14ac:dyDescent="0.25">
      <c r="A11" s="46" t="s">
        <v>27</v>
      </c>
      <c r="B11" s="47"/>
      <c r="C11" s="22">
        <v>56224</v>
      </c>
      <c r="D11" s="12">
        <v>42200</v>
      </c>
      <c r="E11" s="12">
        <v>50000</v>
      </c>
      <c r="F11" s="8">
        <f t="shared" si="0"/>
        <v>88.92999430848036</v>
      </c>
      <c r="G11" s="8">
        <f t="shared" si="1"/>
        <v>118.48341232227489</v>
      </c>
      <c r="H11" s="15" t="s">
        <v>38</v>
      </c>
      <c r="I11" s="15" t="s">
        <v>38</v>
      </c>
      <c r="J11" s="59"/>
      <c r="K11" s="61"/>
      <c r="L11" s="61"/>
      <c r="M11" s="57"/>
      <c r="N11" s="57"/>
      <c r="O11" s="61"/>
      <c r="P11" s="61"/>
    </row>
    <row r="12" spans="1:16" ht="39" customHeight="1" x14ac:dyDescent="0.25">
      <c r="A12" s="46" t="s">
        <v>16</v>
      </c>
      <c r="B12" s="47"/>
      <c r="C12" s="22">
        <v>61687</v>
      </c>
      <c r="D12" s="12">
        <v>61600</v>
      </c>
      <c r="E12" s="12">
        <v>61000</v>
      </c>
      <c r="F12" s="8">
        <f t="shared" si="0"/>
        <v>98.886313161606182</v>
      </c>
      <c r="G12" s="8">
        <f t="shared" si="1"/>
        <v>99.025974025974023</v>
      </c>
      <c r="H12" s="15" t="s">
        <v>39</v>
      </c>
      <c r="I12" s="15" t="s">
        <v>39</v>
      </c>
      <c r="J12" s="29">
        <v>11818.3</v>
      </c>
      <c r="K12" s="8">
        <v>15966.222</v>
      </c>
      <c r="L12" s="8">
        <v>18584.006000000001</v>
      </c>
      <c r="M12" s="20">
        <f>SUM((L12/J12))*100</f>
        <v>157.24770906137095</v>
      </c>
      <c r="N12" s="20">
        <f>SUM((L12/K12)*100)</f>
        <v>116.39576350623211</v>
      </c>
      <c r="O12" s="8">
        <v>18584.006000000001</v>
      </c>
      <c r="P12" s="8">
        <v>18584.006000000001</v>
      </c>
    </row>
    <row r="13" spans="1:16" ht="18.75" x14ac:dyDescent="0.25">
      <c r="A13" s="46" t="s">
        <v>1</v>
      </c>
      <c r="B13" s="47"/>
      <c r="C13" s="23" t="s">
        <v>2</v>
      </c>
      <c r="D13" s="18" t="s">
        <v>2</v>
      </c>
      <c r="E13" s="18" t="s">
        <v>2</v>
      </c>
      <c r="F13" s="18" t="s">
        <v>2</v>
      </c>
      <c r="G13" s="18" t="s">
        <v>2</v>
      </c>
      <c r="H13" s="18" t="s">
        <v>2</v>
      </c>
      <c r="I13" s="18" t="s">
        <v>2</v>
      </c>
      <c r="J13" s="28">
        <f>SUM(J5:J12)</f>
        <v>343147.1</v>
      </c>
      <c r="K13" s="5">
        <f>SUM(K5:K12)</f>
        <v>409972.43800000002</v>
      </c>
      <c r="L13" s="5">
        <f>SUM(L5:L12)</f>
        <v>456412.022</v>
      </c>
      <c r="M13" s="20">
        <f>SUM((L13/J13))*100</f>
        <v>133.007687373724</v>
      </c>
      <c r="N13" s="20">
        <f>SUM((L13/K13)*100)</f>
        <v>111.32748928843846</v>
      </c>
      <c r="O13" s="6">
        <f>SUM(O5:O12)</f>
        <v>456412.02100000001</v>
      </c>
      <c r="P13" s="7">
        <f>SUM(P5:P12)</f>
        <v>456412.022</v>
      </c>
    </row>
    <row r="14" spans="1:16" ht="15.75" x14ac:dyDescent="0.25">
      <c r="A14" s="48" t="s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</row>
    <row r="15" spans="1:16" ht="15.75" x14ac:dyDescent="0.25">
      <c r="A15" s="49" t="s">
        <v>7</v>
      </c>
      <c r="B15" s="49"/>
      <c r="C15" s="24"/>
      <c r="D15" s="3"/>
      <c r="E15" s="3"/>
      <c r="F15" s="3"/>
      <c r="G15" s="3"/>
      <c r="H15" s="3"/>
      <c r="I15" s="3"/>
      <c r="J15" s="30"/>
      <c r="K15" s="4"/>
      <c r="L15" s="4"/>
      <c r="M15" s="4"/>
      <c r="N15" s="4"/>
      <c r="O15" s="4"/>
      <c r="P15" s="4"/>
    </row>
    <row r="16" spans="1:16" ht="15.75" x14ac:dyDescent="0.25">
      <c r="A16" s="49" t="s">
        <v>8</v>
      </c>
      <c r="B16" s="49"/>
      <c r="C16" s="25">
        <v>54800</v>
      </c>
      <c r="D16" s="9">
        <v>54800</v>
      </c>
      <c r="E16" s="9">
        <v>53500</v>
      </c>
      <c r="F16" s="10">
        <f t="shared" ref="F16:F17" si="2">SUM((E16/C16))*100</f>
        <v>97.627737226277361</v>
      </c>
      <c r="G16" s="10">
        <f t="shared" ref="G16:G17" si="3">((E16/D16))*100</f>
        <v>97.627737226277361</v>
      </c>
      <c r="H16" s="9">
        <v>53500</v>
      </c>
      <c r="I16" s="9">
        <v>53500</v>
      </c>
      <c r="J16" s="64">
        <v>3500</v>
      </c>
      <c r="K16" s="50">
        <v>3500</v>
      </c>
      <c r="L16" s="50">
        <v>4900</v>
      </c>
      <c r="M16" s="50">
        <f>SUM((L16/J16)*100)</f>
        <v>140</v>
      </c>
      <c r="N16" s="50">
        <f>SUM((L16/K16)*100)</f>
        <v>140</v>
      </c>
      <c r="O16" s="50">
        <v>4900</v>
      </c>
      <c r="P16" s="50">
        <v>4900</v>
      </c>
    </row>
    <row r="17" spans="1:16" ht="15.75" x14ac:dyDescent="0.25">
      <c r="A17" s="49" t="s">
        <v>9</v>
      </c>
      <c r="B17" s="49"/>
      <c r="C17" s="25">
        <v>89</v>
      </c>
      <c r="D17" s="9">
        <v>89</v>
      </c>
      <c r="E17" s="9">
        <v>86</v>
      </c>
      <c r="F17" s="10">
        <f t="shared" si="2"/>
        <v>96.629213483146074</v>
      </c>
      <c r="G17" s="10">
        <f t="shared" si="3"/>
        <v>96.629213483146074</v>
      </c>
      <c r="H17" s="9">
        <v>86</v>
      </c>
      <c r="I17" s="9">
        <v>86</v>
      </c>
      <c r="J17" s="65"/>
      <c r="K17" s="51"/>
      <c r="L17" s="51"/>
      <c r="M17" s="51"/>
      <c r="N17" s="51"/>
      <c r="O17" s="51"/>
      <c r="P17" s="51"/>
    </row>
    <row r="18" spans="1:16" ht="15.75" x14ac:dyDescent="0.25">
      <c r="A18" s="47" t="s">
        <v>1</v>
      </c>
      <c r="B18" s="47"/>
      <c r="C18" s="25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31">
        <f>SUM(J16)</f>
        <v>3500</v>
      </c>
      <c r="K18" s="10">
        <f>SUM(K16)</f>
        <v>3500</v>
      </c>
      <c r="L18" s="10">
        <f>SUM(L16)</f>
        <v>4900</v>
      </c>
      <c r="M18" s="10">
        <f>SUM((L18/K18)*100)</f>
        <v>140</v>
      </c>
      <c r="N18" s="10">
        <f>SUM((L18/K18)*100)</f>
        <v>140</v>
      </c>
      <c r="O18" s="10">
        <f>SUM(O16)</f>
        <v>4900</v>
      </c>
      <c r="P18" s="10">
        <f>SUM(P16)</f>
        <v>4900</v>
      </c>
    </row>
    <row r="19" spans="1:16" ht="15.75" x14ac:dyDescent="0.25">
      <c r="A19" s="16"/>
      <c r="B19" s="16"/>
      <c r="C19" s="66"/>
      <c r="D19" s="16"/>
      <c r="E19" s="16"/>
      <c r="F19" s="16"/>
      <c r="G19" s="16"/>
      <c r="H19" s="17" t="s">
        <v>11</v>
      </c>
      <c r="I19" s="16"/>
      <c r="J19" s="16"/>
      <c r="K19" s="16"/>
      <c r="L19" s="16"/>
      <c r="M19" s="16"/>
      <c r="N19" s="16"/>
      <c r="O19" s="16"/>
      <c r="P19" s="16"/>
    </row>
    <row r="20" spans="1:16" ht="15.75" x14ac:dyDescent="0.25">
      <c r="A20" s="49" t="s">
        <v>13</v>
      </c>
      <c r="B20" s="49"/>
      <c r="C20" s="26">
        <v>915</v>
      </c>
      <c r="D20" s="11">
        <v>1000</v>
      </c>
      <c r="E20" s="11">
        <v>960</v>
      </c>
      <c r="F20" s="19">
        <f t="shared" ref="F20:G20" si="4">SUM((E20/C20))*100</f>
        <v>104.91803278688525</v>
      </c>
      <c r="G20" s="19">
        <f t="shared" si="4"/>
        <v>10.491803278688524</v>
      </c>
      <c r="H20" s="11">
        <v>1000</v>
      </c>
      <c r="I20" s="11">
        <v>1000</v>
      </c>
      <c r="J20" s="32">
        <v>7050</v>
      </c>
      <c r="K20" s="19">
        <v>7200</v>
      </c>
      <c r="L20" s="19">
        <v>8500</v>
      </c>
      <c r="M20" s="19">
        <f>SUM((L20/J20)*100)</f>
        <v>120.56737588652481</v>
      </c>
      <c r="N20" s="19">
        <f>SUM((L20/K20)*100)</f>
        <v>118.05555555555556</v>
      </c>
      <c r="O20" s="19">
        <v>8500</v>
      </c>
      <c r="P20" s="19">
        <v>8500</v>
      </c>
    </row>
    <row r="21" spans="1:16" ht="18.75" x14ac:dyDescent="0.25">
      <c r="A21" s="33" t="s">
        <v>12</v>
      </c>
      <c r="B21" s="34"/>
      <c r="C21" s="23" t="s">
        <v>2</v>
      </c>
      <c r="D21" s="18" t="s">
        <v>2</v>
      </c>
      <c r="E21" s="18" t="s">
        <v>2</v>
      </c>
      <c r="F21" s="18" t="s">
        <v>2</v>
      </c>
      <c r="G21" s="18" t="s">
        <v>2</v>
      </c>
      <c r="H21" s="18" t="s">
        <v>2</v>
      </c>
      <c r="I21" s="18" t="s">
        <v>2</v>
      </c>
      <c r="J21" s="32">
        <f>SUM(J19:J20)</f>
        <v>7050</v>
      </c>
      <c r="K21" s="19">
        <f t="shared" ref="K21:P21" si="5">SUM(K19:K20)</f>
        <v>7200</v>
      </c>
      <c r="L21" s="19">
        <f t="shared" si="5"/>
        <v>8500</v>
      </c>
      <c r="M21" s="19">
        <f>SUM((L21/J21)*100)</f>
        <v>120.56737588652481</v>
      </c>
      <c r="N21" s="19">
        <f>SUM((L21/K21)*100)</f>
        <v>118.05555555555556</v>
      </c>
      <c r="O21" s="19">
        <f t="shared" si="5"/>
        <v>8500</v>
      </c>
      <c r="P21" s="19">
        <f t="shared" si="5"/>
        <v>8500</v>
      </c>
    </row>
  </sheetData>
  <mergeCells count="42">
    <mergeCell ref="P5:P9"/>
    <mergeCell ref="M5:M9"/>
    <mergeCell ref="A1:P1"/>
    <mergeCell ref="P16:P17"/>
    <mergeCell ref="K16:K17"/>
    <mergeCell ref="J16:J17"/>
    <mergeCell ref="L16:L17"/>
    <mergeCell ref="M16:M17"/>
    <mergeCell ref="N5:N9"/>
    <mergeCell ref="P10:P11"/>
    <mergeCell ref="A20:B20"/>
    <mergeCell ref="A15:B15"/>
    <mergeCell ref="N16:N17"/>
    <mergeCell ref="O16:O17"/>
    <mergeCell ref="A6:B6"/>
    <mergeCell ref="J5:J9"/>
    <mergeCell ref="K5:K9"/>
    <mergeCell ref="L5:L9"/>
    <mergeCell ref="O5:O9"/>
    <mergeCell ref="N10:N11"/>
    <mergeCell ref="A10:B10"/>
    <mergeCell ref="J10:J11"/>
    <mergeCell ref="K10:K11"/>
    <mergeCell ref="L10:L11"/>
    <mergeCell ref="M10:M11"/>
    <mergeCell ref="O10:O11"/>
    <mergeCell ref="A21:B21"/>
    <mergeCell ref="C2:I2"/>
    <mergeCell ref="A2:B3"/>
    <mergeCell ref="J2:P2"/>
    <mergeCell ref="A4:P4"/>
    <mergeCell ref="A11:B11"/>
    <mergeCell ref="A13:B13"/>
    <mergeCell ref="A12:B12"/>
    <mergeCell ref="A9:B9"/>
    <mergeCell ref="A5:B5"/>
    <mergeCell ref="A7:B7"/>
    <mergeCell ref="A8:B8"/>
    <mergeCell ref="A18:B18"/>
    <mergeCell ref="A14:P14"/>
    <mergeCell ref="A16:B16"/>
    <mergeCell ref="A17:B17"/>
  </mergeCells>
  <pageMargins left="0.70866141732283472" right="0.70866141732283472" top="0.47" bottom="0.55000000000000004" header="0.31496062992125984" footer="0.31496062992125984"/>
  <pageSetup paperSize="9" scale="5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lazebnaya</dc:creator>
  <cp:lastModifiedBy>Вера В. Клыкова</cp:lastModifiedBy>
  <cp:lastPrinted>2020-06-22T06:51:59Z</cp:lastPrinted>
  <dcterms:created xsi:type="dcterms:W3CDTF">2020-05-25T23:52:49Z</dcterms:created>
  <dcterms:modified xsi:type="dcterms:W3CDTF">2025-09-04T23:55:27Z</dcterms:modified>
</cp:coreProperties>
</file>